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15" i="2"/>
  <c r="D20"/>
  <c r="D71" l="1"/>
  <c r="D70" s="1"/>
  <c r="D69" s="1"/>
  <c r="D32"/>
  <c r="D30" s="1"/>
  <c r="D12"/>
  <c r="D86"/>
  <c r="D61"/>
  <c r="D48" s="1"/>
  <c r="D44"/>
  <c r="D42" s="1"/>
  <c r="D14"/>
  <c r="D89"/>
  <c r="D88" s="1"/>
  <c r="D77"/>
  <c r="D75"/>
  <c r="D67"/>
  <c r="D65"/>
  <c r="D45"/>
  <c r="D40"/>
  <c r="D27"/>
  <c r="D24"/>
  <c r="D74" l="1"/>
  <c r="D11"/>
  <c r="D64"/>
  <c r="D63" l="1"/>
  <c r="D62" s="1"/>
  <c r="D9" l="1"/>
</calcChain>
</file>

<file path=xl/sharedStrings.xml><?xml version="1.0" encoding="utf-8"?>
<sst xmlns="http://schemas.openxmlformats.org/spreadsheetml/2006/main" count="173" uniqueCount="162">
  <si>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</si>
  <si>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</si>
  <si>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</si>
  <si>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</si>
  <si>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</si>
  <si>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</si>
  <si>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</si>
  <si>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</si>
  <si>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</si>
  <si>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</si>
  <si>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</si>
  <si>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</si>
  <si>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</si>
  <si>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</si>
  <si>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</si>
  <si>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</si>
  <si>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</si>
  <si>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</si>
  <si>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</si>
  <si>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</si>
  <si>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</si>
  <si>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</si>
  <si>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</si>
  <si>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</si>
  <si>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</si>
  <si>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</si>
  <si>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</si>
  <si>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</si>
  <si>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</si>
  <si>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</si>
  <si>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</si>
  <si>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</si>
  <si>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</si>
  <si>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</si>
  <si>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</si>
  <si>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</si>
  <si>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</si>
  <si>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</si>
  <si>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</si>
  <si>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</si>
  <si>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</si>
  <si>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</si>
  <si>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</si>
  <si>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</si>
  <si>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</si>
  <si>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</si>
  <si>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</si>
  <si>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</si>
  <si>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</si>
  <si>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</si>
  <si>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</si>
  <si>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</si>
  <si>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</si>
  <si>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</si>
  <si>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000 1 11 08000 00 0000 120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</si>
  <si>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</si>
  <si>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</si>
  <si>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</si>
  <si>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</si>
  <si>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</si>
  <si>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</si>
  <si>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</si>
  <si>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</si>
  <si>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</si>
  <si>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</si>
  <si>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</si>
  <si>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</si>
  <si>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</si>
  <si>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</si>
  <si>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</si>
  <si>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</si>
  <si>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</si>
  <si>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</si>
  <si>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</si>
  <si>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</si>
  <si>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Денежные взыскания (штрафы) за нарушение законодательства о налогах и сборах</t>
  </si>
  <si>
    <t>000 1 16 03000 00 0000 140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</si>
  <si>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</si>
  <si>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</si>
  <si>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</si>
  <si>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</si>
  <si>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 xml:space="preserve">  Доходы от возмещения ущерба при возникновении страховых случаев</t>
  </si>
  <si>
    <t>000 1 16 23000 00 0000 140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</si>
  <si>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</si>
  <si>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</si>
  <si>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</si>
  <si>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</si>
  <si>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 xml:space="preserve">  Денежные взыскания (штрафы) за правонарушения в области дорожного движения</t>
  </si>
  <si>
    <t>000 1 16 30000 01 0000 140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</si>
  <si>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</si>
  <si>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</si>
  <si>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</si>
  <si>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</si>
  <si>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</si>
  <si>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000 1 16 37000 00 0000 140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</si>
  <si>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</si>
  <si>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</si>
  <si>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</si>
  <si>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</si>
  <si>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</si>
  <si>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</si>
  <si>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</si>
  <si>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</si>
  <si>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</si>
  <si>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</si>
  <si>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округов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</si>
  <si>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</si>
  <si>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</si>
  <si>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</si>
  <si>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</si>
  <si>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</si>
  <si>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</si>
  <si>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</si>
  <si>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</si>
  <si>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Прочие субвенции</t>
  </si>
  <si>
    <t xml:space="preserve">  Прочие субвенции бюджетам городских округов</t>
  </si>
  <si>
    <t xml:space="preserve">Приложение № 2 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</si>
  <si>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</si>
  <si>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</si>
  <si>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</si>
  <si>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</si>
  <si>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</si>
  <si>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Субсидии на выравнивание обеспеченности муниципальных образований, расположенных на территории Свердловской области, по реализации ими их отдельных расходных обязательств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</si>
  <si>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</si>
  <si>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</si>
  <si>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</si>
  <si>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</si>
  <si>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Сумма в рублях на 2019 год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</si>
  <si>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</si>
  <si>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</si>
  <si>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</si>
  <si>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</si>
  <si>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</si>
  <si>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</si>
  <si>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</si>
  <si>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</si>
  <si>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</si>
  <si>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</si>
  <si>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</si>
  <si>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</si>
  <si>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</si>
  <si>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</si>
  <si>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</si>
  <si>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</si>
  <si>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</si>
  <si>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</si>
  <si>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000 1 16 43000 01 0000 140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</si>
  <si>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</si>
  <si>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</si>
  <si>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по определению перечня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</si>
  <si>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</si>
  <si>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</si>
  <si>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</si>
  <si>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</si>
  <si>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</si>
  <si>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</si>
  <si>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</si>
  <si>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к решению Думы НГО</t>
  </si>
  <si>
    <t>Свод доходов бюджета Новоуральского городского округа на 2019 год</t>
  </si>
  <si>
    <t xml:space="preserve">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</si>
  <si>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</si>
  <si>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№_138_от 11.12.2018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</si>
</sst>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49">
    <xf numFmtId="0" fontId="0" fillId="0" borderId="0" xfId="0"/>
    <xf numFmtId="0" fontId="14" fillId="0" borderId="1" xfId="0" applyFont="1" applyBorder="1" applyAlignment="1" applyProtection="1">
      <protection locked="0"/>
    </xf>
    <xf numFmtId="0" fontId="14" fillId="0" borderId="0" xfId="0" applyFont="1" applyProtection="1">
      <protection locked="0"/>
    </xf>
    <xf numFmtId="0" fontId="18" fillId="0" borderId="1" xfId="14" applyNumberFormat="1" applyFont="1" applyAlignment="1" applyProtection="1"/>
    <xf numFmtId="0" fontId="14" fillId="0" borderId="0" xfId="0" applyFont="1" applyAlignment="1" applyProtection="1">
      <protection locked="0"/>
    </xf>
    <xf numFmtId="0" fontId="19" fillId="3" borderId="1" xfId="0" applyFont="1" applyFill="1" applyBorder="1"/>
    <xf numFmtId="0" fontId="19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20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4" fillId="0" borderId="1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1" xfId="125" applyFont="1" applyAlignment="1">
      <alignment horizontal="left"/>
    </xf>
    <xf numFmtId="0" fontId="19" fillId="3" borderId="1" xfId="0" applyNumberFormat="1" applyFont="1" applyFill="1" applyBorder="1"/>
    <xf numFmtId="0" fontId="14" fillId="0" borderId="0" xfId="0" applyNumberFormat="1" applyFont="1" applyProtection="1"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4" fillId="0" borderId="0" xfId="0" applyNumberFormat="1" applyFont="1" applyProtection="1">
      <protection locked="0"/>
    </xf>
    <xf numFmtId="4" fontId="17" fillId="0" borderId="1" xfId="14" applyNumberFormat="1" applyFont="1" applyProtection="1"/>
    <xf numFmtId="4" fontId="18" fillId="0" borderId="1" xfId="14" applyNumberFormat="1" applyFont="1" applyProtection="1"/>
    <xf numFmtId="4" fontId="20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21" fillId="3" borderId="1" xfId="0" applyFont="1" applyFill="1" applyBorder="1" applyAlignment="1">
      <alignment horizontal="center" vertical="center" wrapText="1"/>
    </xf>
    <xf numFmtId="0" fontId="22" fillId="0" borderId="34" xfId="0" applyNumberFormat="1" applyFont="1" applyBorder="1" applyAlignment="1">
      <alignment horizontal="center" vertical="center" wrapText="1"/>
    </xf>
    <xf numFmtId="0" fontId="22" fillId="0" borderId="34" xfId="36" applyNumberFormat="1" applyFont="1" applyFill="1" applyBorder="1" applyAlignment="1" applyProtection="1">
      <alignment horizontal="center" vertical="center" wrapText="1"/>
    </xf>
    <xf numFmtId="0" fontId="22" fillId="0" borderId="34" xfId="123" applyNumberFormat="1" applyFont="1" applyBorder="1" applyAlignment="1" applyProtection="1">
      <alignment horizontal="center" vertical="center" wrapText="1"/>
    </xf>
    <xf numFmtId="49" fontId="22" fillId="0" borderId="34" xfId="39" applyNumberFormat="1" applyFont="1" applyBorder="1" applyAlignment="1" applyProtection="1">
      <alignment horizontal="center" vertical="center" wrapText="1"/>
    </xf>
    <xf numFmtId="0" fontId="22" fillId="0" borderId="34" xfId="0" applyNumberFormat="1" applyFont="1" applyBorder="1" applyAlignment="1" applyProtection="1">
      <alignment horizontal="center"/>
      <protection locked="0"/>
    </xf>
    <xf numFmtId="0" fontId="4" fillId="0" borderId="34" xfId="33" applyNumberFormat="1" applyFont="1" applyBorder="1" applyAlignment="1" applyProtection="1">
      <alignment horizontal="center" vertical="center"/>
    </xf>
    <xf numFmtId="0" fontId="4" fillId="0" borderId="34" xfId="34" applyNumberFormat="1" applyFont="1" applyBorder="1" applyAlignment="1" applyProtection="1">
      <alignment horizontal="center" vertical="center"/>
    </xf>
    <xf numFmtId="0" fontId="4" fillId="0" borderId="34" xfId="36" applyNumberFormat="1" applyFont="1" applyBorder="1" applyAlignment="1" applyProtection="1">
      <alignment wrapText="1"/>
    </xf>
    <xf numFmtId="0" fontId="4" fillId="0" borderId="34" xfId="40" applyNumberFormat="1" applyFont="1" applyBorder="1" applyAlignment="1" applyProtection="1">
      <alignment wrapText="1"/>
    </xf>
    <xf numFmtId="0" fontId="4" fillId="0" borderId="34" xfId="44" applyNumberFormat="1" applyFont="1" applyBorder="1" applyAlignment="1" applyProtection="1">
      <alignment wrapText="1"/>
    </xf>
    <xf numFmtId="0" fontId="4" fillId="0" borderId="34" xfId="44" applyNumberFormat="1" applyFont="1" applyFill="1" applyBorder="1" applyAlignment="1" applyProtection="1">
      <alignment wrapText="1"/>
    </xf>
    <xf numFmtId="0" fontId="22" fillId="0" borderId="34" xfId="0" applyFont="1" applyFill="1" applyBorder="1" applyAlignment="1">
      <alignment wrapText="1"/>
    </xf>
    <xf numFmtId="0" fontId="22" fillId="0" borderId="34" xfId="0" applyFont="1" applyBorder="1" applyAlignment="1">
      <alignment wrapText="1"/>
    </xf>
    <xf numFmtId="0" fontId="23" fillId="0" borderId="34" xfId="0" applyNumberFormat="1" applyFont="1" applyBorder="1" applyAlignment="1">
      <alignment wrapText="1"/>
    </xf>
    <xf numFmtId="49" fontId="4" fillId="0" borderId="34" xfId="38" applyFont="1" applyBorder="1" applyAlignment="1" applyProtection="1">
      <alignment horizontal="center"/>
    </xf>
    <xf numFmtId="4" fontId="4" fillId="0" borderId="34" xfId="32" applyNumberFormat="1" applyFont="1" applyBorder="1" applyAlignment="1" applyProtection="1"/>
    <xf numFmtId="49" fontId="4" fillId="0" borderId="34" xfId="42" applyFont="1" applyBorder="1" applyAlignment="1" applyProtection="1">
      <alignment horizontal="center"/>
    </xf>
    <xf numFmtId="49" fontId="4" fillId="0" borderId="34" xfId="46" applyFont="1" applyBorder="1" applyAlignment="1" applyProtection="1">
      <alignment horizontal="center"/>
    </xf>
    <xf numFmtId="4" fontId="4" fillId="0" borderId="34" xfId="47" applyFont="1" applyBorder="1" applyAlignment="1" applyProtection="1">
      <alignment horizontal="right" shrinkToFit="1"/>
    </xf>
    <xf numFmtId="4" fontId="4" fillId="0" borderId="34" xfId="32" applyNumberFormat="1" applyFont="1" applyFill="1" applyBorder="1" applyAlignment="1" applyProtection="1"/>
    <xf numFmtId="49" fontId="4" fillId="0" borderId="34" xfId="46" applyFont="1" applyFill="1" applyBorder="1" applyAlignment="1" applyProtection="1">
      <alignment horizontal="center"/>
    </xf>
    <xf numFmtId="4" fontId="4" fillId="0" borderId="34" xfId="47" applyFont="1" applyFill="1" applyBorder="1" applyAlignment="1" applyProtection="1">
      <alignment horizontal="right" shrinkToFit="1"/>
    </xf>
    <xf numFmtId="0" fontId="4" fillId="0" borderId="34" xfId="32" applyNumberFormat="1" applyFont="1" applyBorder="1" applyAlignment="1" applyProtection="1">
      <alignment horizontal="center"/>
    </xf>
    <xf numFmtId="0" fontId="22" fillId="0" borderId="34" xfId="0" applyFont="1" applyBorder="1" applyAlignment="1">
      <alignment horizontal="justify" wrapText="1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15"/>
  <sheetViews>
    <sheetView tabSelected="1" zoomScale="85" zoomScaleNormal="85" workbookViewId="0">
      <pane ySplit="7" topLeftCell="A11" activePane="bottomLeft" state="frozen"/>
      <selection activeCell="B1" sqref="B1"/>
      <selection pane="bottomLeft" activeCell="D3" sqref="D3"/>
    </sheetView>
  </sheetViews>
  <sheetFormatPr defaultColWidth="8.85546875" defaultRowHeight="15"/>
  <cols>
    <col min="1" max="1" width="3.85546875" style="14" customWidth="1"/>
    <col min="2" max="2" width="86.28515625" style="4" customWidth="1"/>
    <col min="3" max="3" width="28.7109375" style="8" customWidth="1"/>
    <col min="4" max="4" width="21.28515625" style="2" customWidth="1"/>
    <col min="5" max="16384" width="8.85546875" style="2"/>
  </cols>
  <sheetData>
    <row r="1" spans="1:4" s="5" customFormat="1" ht="16.899999999999999" customHeight="1">
      <c r="A1" s="13"/>
      <c r="B1" s="6"/>
      <c r="C1" s="7"/>
      <c r="D1" s="12" t="s">
        <v>116</v>
      </c>
    </row>
    <row r="2" spans="1:4" s="5" customFormat="1" ht="16.149999999999999" customHeight="1">
      <c r="A2" s="13"/>
      <c r="B2" s="6"/>
      <c r="C2" s="7"/>
      <c r="D2" s="12" t="s">
        <v>157</v>
      </c>
    </row>
    <row r="3" spans="1:4" s="5" customFormat="1" ht="15.6" customHeight="1">
      <c r="A3" s="13"/>
      <c r="B3" s="6"/>
      <c r="C3" s="7"/>
      <c r="D3" s="12" t="s">
        <v>161</v>
      </c>
    </row>
    <row r="4" spans="1:4" s="5" customFormat="1" ht="11.45" customHeight="1">
      <c r="A4" s="13"/>
      <c r="B4" s="6"/>
      <c r="C4" s="7"/>
    </row>
    <row r="5" spans="1:4" s="5" customFormat="1" ht="24" customHeight="1">
      <c r="A5" s="47" t="s">
        <v>158</v>
      </c>
      <c r="B5" s="47"/>
      <c r="C5" s="48"/>
      <c r="D5" s="48"/>
    </row>
    <row r="6" spans="1:4" s="5" customFormat="1" ht="13.9" customHeight="1">
      <c r="A6" s="15"/>
      <c r="B6" s="22"/>
      <c r="C6" s="16"/>
      <c r="D6" s="16"/>
    </row>
    <row r="7" spans="1:4" s="1" customFormat="1" ht="55.15" customHeight="1">
      <c r="A7" s="23" t="s">
        <v>117</v>
      </c>
      <c r="B7" s="24" t="s">
        <v>0</v>
      </c>
      <c r="C7" s="25" t="s">
        <v>1</v>
      </c>
      <c r="D7" s="26" t="s">
        <v>127</v>
      </c>
    </row>
    <row r="8" spans="1:4" s="21" customFormat="1" ht="14.25" customHeight="1">
      <c r="A8" s="27">
        <v>1</v>
      </c>
      <c r="B8" s="28">
        <v>2</v>
      </c>
      <c r="C8" s="29">
        <v>3</v>
      </c>
      <c r="D8" s="45">
        <v>4</v>
      </c>
    </row>
    <row r="9" spans="1:4" ht="17.25" customHeight="1">
      <c r="A9" s="27">
        <v>1</v>
      </c>
      <c r="B9" s="30" t="s">
        <v>2</v>
      </c>
      <c r="C9" s="37" t="s">
        <v>3</v>
      </c>
      <c r="D9" s="38">
        <f>D11+D62</f>
        <v>4096212878.2600002</v>
      </c>
    </row>
    <row r="10" spans="1:4" ht="15" customHeight="1">
      <c r="A10" s="27">
        <v>2</v>
      </c>
      <c r="B10" s="31" t="s">
        <v>4</v>
      </c>
      <c r="C10" s="39"/>
      <c r="D10" s="38"/>
    </row>
    <row r="11" spans="1:4" ht="15.75">
      <c r="A11" s="27">
        <v>3</v>
      </c>
      <c r="B11" s="32" t="s">
        <v>119</v>
      </c>
      <c r="C11" s="40" t="s">
        <v>5</v>
      </c>
      <c r="D11" s="38">
        <f>D12+D14+D20+D24+D27+D30+D40+D42+D45+D48</f>
        <v>1371723278.26</v>
      </c>
    </row>
    <row r="12" spans="1:4" ht="15.75">
      <c r="A12" s="27">
        <v>4</v>
      </c>
      <c r="B12" s="32" t="s">
        <v>120</v>
      </c>
      <c r="C12" s="40" t="s">
        <v>6</v>
      </c>
      <c r="D12" s="38">
        <f>D13</f>
        <v>1060483575.8199999</v>
      </c>
    </row>
    <row r="13" spans="1:4" ht="17.45" customHeight="1">
      <c r="A13" s="27">
        <v>5</v>
      </c>
      <c r="B13" s="32" t="s">
        <v>121</v>
      </c>
      <c r="C13" s="40" t="s">
        <v>7</v>
      </c>
      <c r="D13" s="38">
        <v>1060483575.8199999</v>
      </c>
    </row>
    <row r="14" spans="1:4" ht="35.450000000000003" customHeight="1">
      <c r="A14" s="27">
        <v>6</v>
      </c>
      <c r="B14" s="32" t="s">
        <v>118</v>
      </c>
      <c r="C14" s="40" t="s">
        <v>8</v>
      </c>
      <c r="D14" s="38">
        <f>D15</f>
        <v>10470999.999999998</v>
      </c>
    </row>
    <row r="15" spans="1:4" ht="28.9" customHeight="1">
      <c r="A15" s="27">
        <v>7</v>
      </c>
      <c r="B15" s="32" t="s">
        <v>9</v>
      </c>
      <c r="C15" s="40" t="s">
        <v>10</v>
      </c>
      <c r="D15" s="41">
        <f>D16+D17+D18+D19</f>
        <v>10470999.999999998</v>
      </c>
    </row>
    <row r="16" spans="1:4" ht="66" customHeight="1">
      <c r="A16" s="27">
        <v>8</v>
      </c>
      <c r="B16" s="32" t="s">
        <v>11</v>
      </c>
      <c r="C16" s="40" t="s">
        <v>12</v>
      </c>
      <c r="D16" s="42">
        <v>3797082.7</v>
      </c>
    </row>
    <row r="17" spans="1:4" ht="78.599999999999994" customHeight="1">
      <c r="A17" s="27">
        <v>9</v>
      </c>
      <c r="B17" s="32" t="s">
        <v>13</v>
      </c>
      <c r="C17" s="40" t="s">
        <v>14</v>
      </c>
      <c r="D17" s="42">
        <v>26604.58</v>
      </c>
    </row>
    <row r="18" spans="1:4" ht="61.9" customHeight="1">
      <c r="A18" s="27">
        <v>10</v>
      </c>
      <c r="B18" s="32" t="s">
        <v>15</v>
      </c>
      <c r="C18" s="40" t="s">
        <v>16</v>
      </c>
      <c r="D18" s="42">
        <v>7353455.8499999996</v>
      </c>
    </row>
    <row r="19" spans="1:4" ht="61.9" customHeight="1">
      <c r="A19" s="27">
        <v>11</v>
      </c>
      <c r="B19" s="46" t="s">
        <v>159</v>
      </c>
      <c r="C19" s="40" t="s">
        <v>160</v>
      </c>
      <c r="D19" s="42">
        <v>-706143.13</v>
      </c>
    </row>
    <row r="20" spans="1:4" ht="24" customHeight="1">
      <c r="A20" s="27">
        <v>12</v>
      </c>
      <c r="B20" s="32" t="s">
        <v>17</v>
      </c>
      <c r="C20" s="40" t="s">
        <v>18</v>
      </c>
      <c r="D20" s="38">
        <f>D21+D22+D23</f>
        <v>57252600</v>
      </c>
    </row>
    <row r="21" spans="1:4" ht="30.6" customHeight="1">
      <c r="A21" s="27">
        <v>13</v>
      </c>
      <c r="B21" s="32" t="s">
        <v>19</v>
      </c>
      <c r="C21" s="40" t="s">
        <v>20</v>
      </c>
      <c r="D21" s="38">
        <v>19721200</v>
      </c>
    </row>
    <row r="22" spans="1:4" ht="19.149999999999999" customHeight="1">
      <c r="A22" s="27">
        <v>14</v>
      </c>
      <c r="B22" s="32" t="s">
        <v>21</v>
      </c>
      <c r="C22" s="40" t="s">
        <v>22</v>
      </c>
      <c r="D22" s="38">
        <v>28300000</v>
      </c>
    </row>
    <row r="23" spans="1:4" ht="30.6" customHeight="1">
      <c r="A23" s="27">
        <v>15</v>
      </c>
      <c r="B23" s="32" t="s">
        <v>23</v>
      </c>
      <c r="C23" s="40" t="s">
        <v>24</v>
      </c>
      <c r="D23" s="38">
        <v>9231400</v>
      </c>
    </row>
    <row r="24" spans="1:4" ht="18.600000000000001" customHeight="1">
      <c r="A24" s="27">
        <v>16</v>
      </c>
      <c r="B24" s="32" t="s">
        <v>25</v>
      </c>
      <c r="C24" s="40" t="s">
        <v>26</v>
      </c>
      <c r="D24" s="38">
        <f>D25+D26</f>
        <v>49810000</v>
      </c>
    </row>
    <row r="25" spans="1:4" ht="18.600000000000001" customHeight="1">
      <c r="A25" s="27">
        <v>17</v>
      </c>
      <c r="B25" s="32" t="s">
        <v>27</v>
      </c>
      <c r="C25" s="40" t="s">
        <v>28</v>
      </c>
      <c r="D25" s="38">
        <v>37670000</v>
      </c>
    </row>
    <row r="26" spans="1:4" ht="18.600000000000001" customHeight="1">
      <c r="A26" s="27">
        <v>18</v>
      </c>
      <c r="B26" s="32" t="s">
        <v>29</v>
      </c>
      <c r="C26" s="40" t="s">
        <v>30</v>
      </c>
      <c r="D26" s="38">
        <v>12140000</v>
      </c>
    </row>
    <row r="27" spans="1:4" ht="18.600000000000001" customHeight="1">
      <c r="A27" s="27">
        <v>19</v>
      </c>
      <c r="B27" s="32" t="s">
        <v>31</v>
      </c>
      <c r="C27" s="40" t="s">
        <v>32</v>
      </c>
      <c r="D27" s="38">
        <f>D28+D29</f>
        <v>11000000</v>
      </c>
    </row>
    <row r="28" spans="1:4" ht="31.9" customHeight="1">
      <c r="A28" s="27">
        <v>20</v>
      </c>
      <c r="B28" s="32" t="s">
        <v>33</v>
      </c>
      <c r="C28" s="40" t="s">
        <v>34</v>
      </c>
      <c r="D28" s="38">
        <v>10855200</v>
      </c>
    </row>
    <row r="29" spans="1:4" ht="28.9" customHeight="1">
      <c r="A29" s="27">
        <v>21</v>
      </c>
      <c r="B29" s="32" t="s">
        <v>35</v>
      </c>
      <c r="C29" s="40" t="s">
        <v>36</v>
      </c>
      <c r="D29" s="38">
        <v>144800</v>
      </c>
    </row>
    <row r="30" spans="1:4" ht="29.45" customHeight="1">
      <c r="A30" s="27">
        <v>22</v>
      </c>
      <c r="B30" s="32" t="s">
        <v>37</v>
      </c>
      <c r="C30" s="40" t="s">
        <v>38</v>
      </c>
      <c r="D30" s="38">
        <f>D31+D32+D37+D38+D39</f>
        <v>87266730</v>
      </c>
    </row>
    <row r="31" spans="1:4" ht="63" customHeight="1">
      <c r="A31" s="27">
        <v>23</v>
      </c>
      <c r="B31" s="32" t="s">
        <v>39</v>
      </c>
      <c r="C31" s="40" t="s">
        <v>40</v>
      </c>
      <c r="D31" s="38">
        <v>6411000</v>
      </c>
    </row>
    <row r="32" spans="1:4" ht="63" customHeight="1">
      <c r="A32" s="27">
        <v>24</v>
      </c>
      <c r="B32" s="32" t="s">
        <v>41</v>
      </c>
      <c r="C32" s="40" t="s">
        <v>42</v>
      </c>
      <c r="D32" s="38">
        <f>D33+D34+D35+D36</f>
        <v>75682300</v>
      </c>
    </row>
    <row r="33" spans="1:4" ht="51" customHeight="1">
      <c r="A33" s="27">
        <v>25</v>
      </c>
      <c r="B33" s="32" t="s">
        <v>43</v>
      </c>
      <c r="C33" s="40" t="s">
        <v>44</v>
      </c>
      <c r="D33" s="38">
        <v>34982600</v>
      </c>
    </row>
    <row r="34" spans="1:4" ht="63" customHeight="1">
      <c r="A34" s="27">
        <v>26</v>
      </c>
      <c r="B34" s="32" t="s">
        <v>45</v>
      </c>
      <c r="C34" s="40" t="s">
        <v>46</v>
      </c>
      <c r="D34" s="38">
        <v>9811600</v>
      </c>
    </row>
    <row r="35" spans="1:4" ht="63" customHeight="1">
      <c r="A35" s="27">
        <v>27</v>
      </c>
      <c r="B35" s="32" t="s">
        <v>47</v>
      </c>
      <c r="C35" s="40" t="s">
        <v>48</v>
      </c>
      <c r="D35" s="38">
        <v>122000</v>
      </c>
    </row>
    <row r="36" spans="1:4" ht="31.15" customHeight="1">
      <c r="A36" s="27">
        <v>28</v>
      </c>
      <c r="B36" s="32" t="s">
        <v>49</v>
      </c>
      <c r="C36" s="40" t="s">
        <v>50</v>
      </c>
      <c r="D36" s="38">
        <v>30766100</v>
      </c>
    </row>
    <row r="37" spans="1:4" ht="18.600000000000001" customHeight="1">
      <c r="A37" s="27">
        <v>29</v>
      </c>
      <c r="B37" s="32" t="s">
        <v>51</v>
      </c>
      <c r="C37" s="40" t="s">
        <v>52</v>
      </c>
      <c r="D37" s="38">
        <v>3792330</v>
      </c>
    </row>
    <row r="38" spans="1:4" ht="63" customHeight="1">
      <c r="A38" s="27">
        <v>30</v>
      </c>
      <c r="B38" s="32" t="s">
        <v>53</v>
      </c>
      <c r="C38" s="40" t="s">
        <v>54</v>
      </c>
      <c r="D38" s="38">
        <v>36100</v>
      </c>
    </row>
    <row r="39" spans="1:4" ht="63" customHeight="1">
      <c r="A39" s="27">
        <v>31</v>
      </c>
      <c r="B39" s="32" t="s">
        <v>55</v>
      </c>
      <c r="C39" s="40" t="s">
        <v>56</v>
      </c>
      <c r="D39" s="38">
        <v>1345000</v>
      </c>
    </row>
    <row r="40" spans="1:4" ht="18" customHeight="1">
      <c r="A40" s="27">
        <v>32</v>
      </c>
      <c r="B40" s="32" t="s">
        <v>57</v>
      </c>
      <c r="C40" s="40" t="s">
        <v>58</v>
      </c>
      <c r="D40" s="38">
        <f>D41</f>
        <v>45098000</v>
      </c>
    </row>
    <row r="41" spans="1:4" ht="18" customHeight="1">
      <c r="A41" s="27">
        <v>33</v>
      </c>
      <c r="B41" s="32" t="s">
        <v>59</v>
      </c>
      <c r="C41" s="40" t="s">
        <v>60</v>
      </c>
      <c r="D41" s="38">
        <v>45098000</v>
      </c>
    </row>
    <row r="42" spans="1:4" ht="31.5">
      <c r="A42" s="27">
        <v>34</v>
      </c>
      <c r="B42" s="32" t="s">
        <v>61</v>
      </c>
      <c r="C42" s="40" t="s">
        <v>62</v>
      </c>
      <c r="D42" s="38">
        <f>D43+D44</f>
        <v>19480172.439999998</v>
      </c>
    </row>
    <row r="43" spans="1:4" ht="19.149999999999999" customHeight="1">
      <c r="A43" s="27">
        <v>35</v>
      </c>
      <c r="B43" s="32" t="s">
        <v>63</v>
      </c>
      <c r="C43" s="40" t="s">
        <v>64</v>
      </c>
      <c r="D43" s="38">
        <v>565000</v>
      </c>
    </row>
    <row r="44" spans="1:4" ht="19.149999999999999" customHeight="1">
      <c r="A44" s="27">
        <v>36</v>
      </c>
      <c r="B44" s="32" t="s">
        <v>65</v>
      </c>
      <c r="C44" s="40" t="s">
        <v>66</v>
      </c>
      <c r="D44" s="38">
        <f>3432000+15483172.44</f>
        <v>18915172.439999998</v>
      </c>
    </row>
    <row r="45" spans="1:4" ht="19.149999999999999" customHeight="1">
      <c r="A45" s="27">
        <v>37</v>
      </c>
      <c r="B45" s="32" t="s">
        <v>67</v>
      </c>
      <c r="C45" s="40" t="s">
        <v>68</v>
      </c>
      <c r="D45" s="38">
        <f>D46+D47</f>
        <v>19361000</v>
      </c>
    </row>
    <row r="46" spans="1:4" ht="19.149999999999999" customHeight="1">
      <c r="A46" s="27">
        <v>38</v>
      </c>
      <c r="B46" s="32" t="s">
        <v>69</v>
      </c>
      <c r="C46" s="40" t="s">
        <v>70</v>
      </c>
      <c r="D46" s="38">
        <v>2048000</v>
      </c>
    </row>
    <row r="47" spans="1:4" ht="61.9" customHeight="1">
      <c r="A47" s="27">
        <v>39</v>
      </c>
      <c r="B47" s="32" t="s">
        <v>71</v>
      </c>
      <c r="C47" s="40" t="s">
        <v>72</v>
      </c>
      <c r="D47" s="38">
        <v>17313000</v>
      </c>
    </row>
    <row r="48" spans="1:4" ht="19.149999999999999" customHeight="1">
      <c r="A48" s="27">
        <v>40</v>
      </c>
      <c r="B48" s="32" t="s">
        <v>73</v>
      </c>
      <c r="C48" s="40" t="s">
        <v>74</v>
      </c>
      <c r="D48" s="42">
        <f>D49+D50+D51+D52+D53+D54+D55+D56+D57+D58+D59+D60+D61</f>
        <v>11500200</v>
      </c>
    </row>
    <row r="49" spans="1:4" ht="19.149999999999999" customHeight="1">
      <c r="A49" s="27">
        <v>41</v>
      </c>
      <c r="B49" s="32" t="s">
        <v>75</v>
      </c>
      <c r="C49" s="40" t="s">
        <v>76</v>
      </c>
      <c r="D49" s="42">
        <v>10000</v>
      </c>
    </row>
    <row r="50" spans="1:4" ht="51" customHeight="1">
      <c r="A50" s="27">
        <v>42</v>
      </c>
      <c r="B50" s="32" t="s">
        <v>77</v>
      </c>
      <c r="C50" s="40" t="s">
        <v>78</v>
      </c>
      <c r="D50" s="38">
        <v>50000</v>
      </c>
    </row>
    <row r="51" spans="1:4" ht="51" customHeight="1">
      <c r="A51" s="27">
        <v>43</v>
      </c>
      <c r="B51" s="32" t="s">
        <v>79</v>
      </c>
      <c r="C51" s="40" t="s">
        <v>80</v>
      </c>
      <c r="D51" s="38">
        <v>145000</v>
      </c>
    </row>
    <row r="52" spans="1:4" ht="18.600000000000001" customHeight="1">
      <c r="A52" s="27">
        <v>44</v>
      </c>
      <c r="B52" s="32" t="s">
        <v>81</v>
      </c>
      <c r="C52" s="40" t="s">
        <v>82</v>
      </c>
      <c r="D52" s="38">
        <v>2300</v>
      </c>
    </row>
    <row r="53" spans="1:4" ht="84" customHeight="1">
      <c r="A53" s="27">
        <v>45</v>
      </c>
      <c r="B53" s="32" t="s">
        <v>83</v>
      </c>
      <c r="C53" s="40" t="s">
        <v>84</v>
      </c>
      <c r="D53" s="38">
        <v>45000</v>
      </c>
    </row>
    <row r="54" spans="1:4" ht="51.6" customHeight="1">
      <c r="A54" s="27">
        <v>46</v>
      </c>
      <c r="B54" s="32" t="s">
        <v>85</v>
      </c>
      <c r="C54" s="40" t="s">
        <v>86</v>
      </c>
      <c r="D54" s="38">
        <v>1215000</v>
      </c>
    </row>
    <row r="55" spans="1:4" ht="18.600000000000001" customHeight="1">
      <c r="A55" s="27">
        <v>47</v>
      </c>
      <c r="B55" s="32" t="s">
        <v>87</v>
      </c>
      <c r="C55" s="40" t="s">
        <v>88</v>
      </c>
      <c r="D55" s="38">
        <v>300000</v>
      </c>
    </row>
    <row r="56" spans="1:4" ht="31.9" customHeight="1">
      <c r="A56" s="27">
        <v>48</v>
      </c>
      <c r="B56" s="32" t="s">
        <v>89</v>
      </c>
      <c r="C56" s="40" t="s">
        <v>90</v>
      </c>
      <c r="D56" s="38">
        <v>500000</v>
      </c>
    </row>
    <row r="57" spans="1:4" ht="51.6" customHeight="1">
      <c r="A57" s="27">
        <v>49</v>
      </c>
      <c r="B57" s="32" t="s">
        <v>91</v>
      </c>
      <c r="C57" s="40" t="s">
        <v>92</v>
      </c>
      <c r="D57" s="38">
        <v>470000</v>
      </c>
    </row>
    <row r="58" spans="1:4" ht="51.6" customHeight="1">
      <c r="A58" s="27">
        <v>50</v>
      </c>
      <c r="B58" s="32" t="s">
        <v>93</v>
      </c>
      <c r="C58" s="40" t="s">
        <v>94</v>
      </c>
      <c r="D58" s="38">
        <v>1900</v>
      </c>
    </row>
    <row r="59" spans="1:4" ht="51.6" customHeight="1">
      <c r="A59" s="27">
        <v>51</v>
      </c>
      <c r="B59" s="32" t="s">
        <v>156</v>
      </c>
      <c r="C59" s="40" t="s">
        <v>146</v>
      </c>
      <c r="D59" s="38">
        <v>250000</v>
      </c>
    </row>
    <row r="60" spans="1:4" ht="30.6" customHeight="1">
      <c r="A60" s="27">
        <v>52</v>
      </c>
      <c r="B60" s="32" t="s">
        <v>95</v>
      </c>
      <c r="C60" s="40" t="s">
        <v>96</v>
      </c>
      <c r="D60" s="38">
        <v>133000</v>
      </c>
    </row>
    <row r="61" spans="1:4" ht="31.15" customHeight="1">
      <c r="A61" s="27">
        <v>53</v>
      </c>
      <c r="B61" s="32" t="s">
        <v>97</v>
      </c>
      <c r="C61" s="40" t="s">
        <v>98</v>
      </c>
      <c r="D61" s="38">
        <f>30000+145000+3000+10000+10000+1300000+10000+355000+2770000+2500000+1245000</f>
        <v>8378000</v>
      </c>
    </row>
    <row r="62" spans="1:4" ht="18.600000000000001" customHeight="1">
      <c r="A62" s="27">
        <v>54</v>
      </c>
      <c r="B62" s="32" t="s">
        <v>99</v>
      </c>
      <c r="C62" s="40" t="s">
        <v>100</v>
      </c>
      <c r="D62" s="38">
        <f>D63</f>
        <v>2724489600</v>
      </c>
    </row>
    <row r="63" spans="1:4" ht="31.15" customHeight="1">
      <c r="A63" s="27">
        <v>55</v>
      </c>
      <c r="B63" s="32" t="s">
        <v>101</v>
      </c>
      <c r="C63" s="40" t="s">
        <v>102</v>
      </c>
      <c r="D63" s="41">
        <f>D64+D69+D74</f>
        <v>2724489600</v>
      </c>
    </row>
    <row r="64" spans="1:4" ht="18.600000000000001" customHeight="1">
      <c r="A64" s="27">
        <v>56</v>
      </c>
      <c r="B64" s="32" t="s">
        <v>103</v>
      </c>
      <c r="C64" s="40" t="s">
        <v>129</v>
      </c>
      <c r="D64" s="38">
        <f>D65+D67</f>
        <v>661678000</v>
      </c>
    </row>
    <row r="65" spans="1:4" ht="18.600000000000001" customHeight="1">
      <c r="A65" s="27">
        <v>57</v>
      </c>
      <c r="B65" s="32" t="s">
        <v>104</v>
      </c>
      <c r="C65" s="40" t="s">
        <v>130</v>
      </c>
      <c r="D65" s="38">
        <f>D66</f>
        <v>364809000</v>
      </c>
    </row>
    <row r="66" spans="1:4" ht="18.600000000000001" customHeight="1">
      <c r="A66" s="27">
        <v>58</v>
      </c>
      <c r="B66" s="32" t="s">
        <v>105</v>
      </c>
      <c r="C66" s="40" t="s">
        <v>131</v>
      </c>
      <c r="D66" s="38">
        <v>364809000</v>
      </c>
    </row>
    <row r="67" spans="1:4" ht="31.9" customHeight="1">
      <c r="A67" s="27">
        <v>59</v>
      </c>
      <c r="B67" s="32" t="s">
        <v>106</v>
      </c>
      <c r="C67" s="40" t="s">
        <v>132</v>
      </c>
      <c r="D67" s="38">
        <f>D68</f>
        <v>296869000</v>
      </c>
    </row>
    <row r="68" spans="1:4" ht="31.9" customHeight="1">
      <c r="A68" s="27">
        <v>60</v>
      </c>
      <c r="B68" s="32" t="s">
        <v>107</v>
      </c>
      <c r="C68" s="40" t="s">
        <v>133</v>
      </c>
      <c r="D68" s="38">
        <v>296869000</v>
      </c>
    </row>
    <row r="69" spans="1:4" ht="31.9" customHeight="1">
      <c r="A69" s="27">
        <v>61</v>
      </c>
      <c r="B69" s="32" t="s">
        <v>108</v>
      </c>
      <c r="C69" s="40" t="s">
        <v>134</v>
      </c>
      <c r="D69" s="41">
        <f>D70</f>
        <v>457747500</v>
      </c>
    </row>
    <row r="70" spans="1:4" ht="18.600000000000001" customHeight="1">
      <c r="A70" s="27">
        <v>62</v>
      </c>
      <c r="B70" s="32" t="s">
        <v>109</v>
      </c>
      <c r="C70" s="40" t="s">
        <v>135</v>
      </c>
      <c r="D70" s="38">
        <f>D71</f>
        <v>457747500</v>
      </c>
    </row>
    <row r="71" spans="1:4" s="9" customFormat="1" ht="18.600000000000001" customHeight="1">
      <c r="A71" s="27">
        <v>63</v>
      </c>
      <c r="B71" s="33" t="s">
        <v>110</v>
      </c>
      <c r="C71" s="43" t="s">
        <v>136</v>
      </c>
      <c r="D71" s="44">
        <f>D72+D73</f>
        <v>457747500</v>
      </c>
    </row>
    <row r="72" spans="1:4" s="9" customFormat="1" ht="51.6" customHeight="1">
      <c r="A72" s="27">
        <v>64</v>
      </c>
      <c r="B72" s="34" t="s">
        <v>147</v>
      </c>
      <c r="C72" s="43" t="s">
        <v>136</v>
      </c>
      <c r="D72" s="42">
        <v>21217500</v>
      </c>
    </row>
    <row r="73" spans="1:4" s="9" customFormat="1" ht="51.6" customHeight="1">
      <c r="A73" s="27">
        <v>65</v>
      </c>
      <c r="B73" s="34" t="s">
        <v>122</v>
      </c>
      <c r="C73" s="43" t="s">
        <v>136</v>
      </c>
      <c r="D73" s="42">
        <v>436530000</v>
      </c>
    </row>
    <row r="74" spans="1:4" ht="20.45" customHeight="1">
      <c r="A74" s="27">
        <v>66</v>
      </c>
      <c r="B74" s="32" t="s">
        <v>111</v>
      </c>
      <c r="C74" s="40" t="s">
        <v>137</v>
      </c>
      <c r="D74" s="38">
        <f>D75+D77+D85+D86+D88</f>
        <v>1605064100</v>
      </c>
    </row>
    <row r="75" spans="1:4" ht="31.9" customHeight="1">
      <c r="A75" s="27">
        <v>67</v>
      </c>
      <c r="B75" s="32" t="s">
        <v>125</v>
      </c>
      <c r="C75" s="40" t="s">
        <v>138</v>
      </c>
      <c r="D75" s="38">
        <f>D76</f>
        <v>28321000</v>
      </c>
    </row>
    <row r="76" spans="1:4" ht="31.9" customHeight="1">
      <c r="A76" s="27">
        <v>68</v>
      </c>
      <c r="B76" s="32" t="s">
        <v>112</v>
      </c>
      <c r="C76" s="40" t="s">
        <v>139</v>
      </c>
      <c r="D76" s="38">
        <v>28321000</v>
      </c>
    </row>
    <row r="77" spans="1:4" s="9" customFormat="1" ht="29.45" customHeight="1">
      <c r="A77" s="27">
        <v>69</v>
      </c>
      <c r="B77" s="33" t="s">
        <v>113</v>
      </c>
      <c r="C77" s="43" t="s">
        <v>140</v>
      </c>
      <c r="D77" s="42">
        <f>SUM(D78:D84)</f>
        <v>248177300</v>
      </c>
    </row>
    <row r="78" spans="1:4" s="9" customFormat="1" ht="51.6" customHeight="1">
      <c r="A78" s="27">
        <v>70</v>
      </c>
      <c r="B78" s="35" t="s">
        <v>148</v>
      </c>
      <c r="C78" s="43" t="s">
        <v>140</v>
      </c>
      <c r="D78" s="42">
        <v>216000</v>
      </c>
    </row>
    <row r="79" spans="1:4" s="9" customFormat="1" ht="51.6" customHeight="1">
      <c r="A79" s="27">
        <v>71</v>
      </c>
      <c r="B79" s="35" t="s">
        <v>149</v>
      </c>
      <c r="C79" s="43" t="s">
        <v>140</v>
      </c>
      <c r="D79" s="42">
        <v>100</v>
      </c>
    </row>
    <row r="80" spans="1:4" s="9" customFormat="1" ht="31.9" customHeight="1">
      <c r="A80" s="27">
        <v>72</v>
      </c>
      <c r="B80" s="35" t="s">
        <v>150</v>
      </c>
      <c r="C80" s="43" t="s">
        <v>140</v>
      </c>
      <c r="D80" s="42">
        <v>128000</v>
      </c>
    </row>
    <row r="81" spans="1:4" s="9" customFormat="1" ht="51" customHeight="1">
      <c r="A81" s="27">
        <v>73</v>
      </c>
      <c r="B81" s="35" t="s">
        <v>152</v>
      </c>
      <c r="C81" s="43" t="s">
        <v>140</v>
      </c>
      <c r="D81" s="42">
        <v>1553000</v>
      </c>
    </row>
    <row r="82" spans="1:4" s="9" customFormat="1" ht="31.9" customHeight="1">
      <c r="A82" s="27">
        <v>74</v>
      </c>
      <c r="B82" s="35" t="s">
        <v>151</v>
      </c>
      <c r="C82" s="43" t="s">
        <v>140</v>
      </c>
      <c r="D82" s="42">
        <v>1940800</v>
      </c>
    </row>
    <row r="83" spans="1:4" s="9" customFormat="1" ht="77.45" customHeight="1">
      <c r="A83" s="27">
        <v>75</v>
      </c>
      <c r="B83" s="36" t="s">
        <v>128</v>
      </c>
      <c r="C83" s="43" t="s">
        <v>140</v>
      </c>
      <c r="D83" s="42">
        <v>2590400</v>
      </c>
    </row>
    <row r="84" spans="1:4" s="9" customFormat="1" ht="51" customHeight="1">
      <c r="A84" s="27">
        <v>76</v>
      </c>
      <c r="B84" s="35" t="s">
        <v>123</v>
      </c>
      <c r="C84" s="43" t="s">
        <v>140</v>
      </c>
      <c r="D84" s="42">
        <v>241749000</v>
      </c>
    </row>
    <row r="85" spans="1:4" ht="51" customHeight="1">
      <c r="A85" s="27">
        <v>77</v>
      </c>
      <c r="B85" s="32" t="s">
        <v>154</v>
      </c>
      <c r="C85" s="40" t="s">
        <v>141</v>
      </c>
      <c r="D85" s="38">
        <v>11800</v>
      </c>
    </row>
    <row r="86" spans="1:4" ht="31.5">
      <c r="A86" s="27">
        <v>78</v>
      </c>
      <c r="B86" s="32" t="s">
        <v>126</v>
      </c>
      <c r="C86" s="40" t="s">
        <v>145</v>
      </c>
      <c r="D86" s="41">
        <f t="shared" ref="D86" si="0">D87</f>
        <v>33235000</v>
      </c>
    </row>
    <row r="87" spans="1:4" ht="30" customHeight="1">
      <c r="A87" s="27">
        <v>79</v>
      </c>
      <c r="B87" s="32" t="s">
        <v>153</v>
      </c>
      <c r="C87" s="40" t="s">
        <v>142</v>
      </c>
      <c r="D87" s="38">
        <v>33235000</v>
      </c>
    </row>
    <row r="88" spans="1:4" s="10" customFormat="1" ht="18.600000000000001" customHeight="1">
      <c r="A88" s="27">
        <v>80</v>
      </c>
      <c r="B88" s="32" t="s">
        <v>114</v>
      </c>
      <c r="C88" s="40" t="s">
        <v>143</v>
      </c>
      <c r="D88" s="41">
        <f t="shared" ref="D88" si="1">D89</f>
        <v>1295319000</v>
      </c>
    </row>
    <row r="89" spans="1:4" s="11" customFormat="1" ht="18.600000000000001" customHeight="1">
      <c r="A89" s="27">
        <v>81</v>
      </c>
      <c r="B89" s="33" t="s">
        <v>115</v>
      </c>
      <c r="C89" s="43" t="s">
        <v>144</v>
      </c>
      <c r="D89" s="42">
        <f>D90+D91</f>
        <v>1295319000</v>
      </c>
    </row>
    <row r="90" spans="1:4" s="11" customFormat="1" ht="79.900000000000006" customHeight="1">
      <c r="A90" s="27">
        <v>82</v>
      </c>
      <c r="B90" s="34" t="s">
        <v>155</v>
      </c>
      <c r="C90" s="43" t="s">
        <v>144</v>
      </c>
      <c r="D90" s="42">
        <v>666462000</v>
      </c>
    </row>
    <row r="91" spans="1:4" s="11" customFormat="1" ht="52.9" customHeight="1">
      <c r="A91" s="27">
        <v>83</v>
      </c>
      <c r="B91" s="35" t="s">
        <v>124</v>
      </c>
      <c r="C91" s="43" t="s">
        <v>144</v>
      </c>
      <c r="D91" s="42">
        <v>628857000</v>
      </c>
    </row>
    <row r="92" spans="1:4" ht="15" customHeight="1">
      <c r="B92" s="3"/>
      <c r="C92" s="18"/>
      <c r="D92" s="19"/>
    </row>
    <row r="93" spans="1:4">
      <c r="C93" s="20"/>
      <c r="D93" s="17"/>
    </row>
    <row r="94" spans="1:4">
      <c r="C94" s="20"/>
      <c r="D94" s="17"/>
    </row>
    <row r="95" spans="1:4">
      <c r="C95" s="20"/>
      <c r="D95" s="17"/>
    </row>
    <row r="96" spans="1:4">
      <c r="C96" s="20"/>
      <c r="D96" s="17"/>
    </row>
    <row r="97" spans="3:4">
      <c r="C97" s="20"/>
      <c r="D97" s="17"/>
    </row>
    <row r="98" spans="3:4">
      <c r="C98" s="20"/>
      <c r="D98" s="17"/>
    </row>
    <row r="99" spans="3:4">
      <c r="C99" s="20"/>
      <c r="D99" s="17"/>
    </row>
    <row r="100" spans="3:4">
      <c r="C100" s="20"/>
      <c r="D100" s="17"/>
    </row>
    <row r="101" spans="3:4">
      <c r="C101" s="20"/>
      <c r="D101" s="17"/>
    </row>
    <row r="102" spans="3:4">
      <c r="C102" s="20"/>
      <c r="D102" s="17"/>
    </row>
    <row r="103" spans="3:4">
      <c r="C103" s="20"/>
      <c r="D103" s="17"/>
    </row>
    <row r="104" spans="3:4">
      <c r="C104" s="20"/>
      <c r="D104" s="17"/>
    </row>
    <row r="105" spans="3:4">
      <c r="C105" s="20"/>
      <c r="D105" s="17"/>
    </row>
    <row r="106" spans="3:4">
      <c r="C106" s="20"/>
      <c r="D106" s="17"/>
    </row>
    <row r="107" spans="3:4">
      <c r="C107" s="20"/>
      <c r="D107" s="17"/>
    </row>
    <row r="108" spans="3:4">
      <c r="C108" s="20"/>
      <c r="D108" s="17"/>
    </row>
    <row r="109" spans="3:4">
      <c r="C109" s="20"/>
      <c r="D109" s="17"/>
    </row>
    <row r="110" spans="3:4">
      <c r="C110" s="20"/>
      <c r="D110" s="17"/>
    </row>
    <row r="111" spans="3:4">
      <c r="C111" s="20"/>
      <c r="D111" s="17"/>
    </row>
    <row r="112" spans="3:4">
      <c r="C112" s="20"/>
      <c r="D112" s="17"/>
    </row>
    <row r="113" spans="3:4">
      <c r="C113" s="20"/>
      <c r="D113" s="17"/>
    </row>
    <row r="114" spans="3:4">
      <c r="C114" s="20"/>
      <c r="D114" s="17"/>
    </row>
    <row r="115" spans="3:4">
      <c r="C115" s="20"/>
      <c r="D115" s="17"/>
    </row>
  </sheetData>
  <mergeCells count="1">
    <mergeCell ref="A5:D5"/>
  </mergeCells>
  <pageMargins left="1.1499999999999999" right="0.39370078740157483" top="0.79" bottom="0.59" header="0.68" footer="0.36"/>
  <pageSetup paperSize="8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2018-12-04T06:42:13Z</cp:lastPrinted>
  <dcterms:created xsi:type="dcterms:W3CDTF">2018-10-18T10:31:29Z</dcterms:created>
  <dcterms:modified xsi:type="dcterms:W3CDTF">2018-12-12T11:50:36Z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